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EN\Financiële stukken\Financiën 2023\"/>
    </mc:Choice>
  </mc:AlternateContent>
  <xr:revisionPtr revIDLastSave="0" documentId="13_ncr:1_{658467EC-1861-40E5-8276-02D5EEEB58D6}" xr6:coauthVersionLast="47" xr6:coauthVersionMax="47" xr10:uidLastSave="{00000000-0000-0000-0000-000000000000}"/>
  <bookViews>
    <workbookView xWindow="2340" yWindow="510" windowWidth="21750" windowHeight="15690" tabRatio="720" xr2:uid="{00000000-000D-0000-FFFF-FFFF00000000}"/>
  </bookViews>
  <sheets>
    <sheet name="inhoudsopgave" sheetId="8" r:id="rId1"/>
    <sheet name="1.Baten &amp; lasten 2023" sheetId="1" r:id="rId2"/>
    <sheet name="2.Balans 2023" sheetId="2" r:id="rId3"/>
    <sheet name="3.Begroting 2023" sheetId="4" r:id="rId4"/>
    <sheet name="4.FIEN PRIJS 23-24" sheetId="7" r:id="rId5"/>
  </sheets>
  <definedNames>
    <definedName name="_xlnm.Print_Area" localSheetId="1">'1.Baten &amp; lasten 2023'!$A$2:$E$29</definedName>
    <definedName name="_xlnm.Print_Area" localSheetId="2">'2.Balans 2023'!$A$1:$E$46</definedName>
    <definedName name="_xlnm.Print_Area" localSheetId="3">'3.Begroting 2023'!$A$1:$E$45</definedName>
    <definedName name="_xlnm.Print_Area" localSheetId="4">'4.FIEN PRIJS 23-24'!$A$1:$J$32</definedName>
    <definedName name="_xlnm.Print_Area" localSheetId="0">inhoudsopgave!$A$1:$H$27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" l="1"/>
  <c r="B29" i="4" l="1"/>
  <c r="E29" i="4"/>
  <c r="D29" i="4"/>
  <c r="C29" i="4"/>
  <c r="C15" i="4"/>
  <c r="D15" i="4"/>
  <c r="E15" i="4"/>
  <c r="C37" i="4"/>
  <c r="D37" i="4"/>
  <c r="E37" i="4"/>
  <c r="E31" i="4" l="1"/>
  <c r="E39" i="4" s="1"/>
  <c r="D31" i="4"/>
  <c r="D39" i="4" s="1"/>
  <c r="D44" i="4" s="1"/>
  <c r="C31" i="4"/>
  <c r="C39" i="4" s="1"/>
  <c r="C23" i="1" l="1"/>
  <c r="C8" i="1" l="1"/>
  <c r="C13" i="1" s="1"/>
  <c r="C11" i="2"/>
  <c r="D13" i="1" l="1"/>
  <c r="C25" i="1"/>
  <c r="D23" i="1"/>
  <c r="D41" i="2" l="1"/>
  <c r="D36" i="2"/>
  <c r="C27" i="2"/>
  <c r="D20" i="2"/>
  <c r="D14" i="2"/>
  <c r="D22" i="2" l="1"/>
  <c r="C28" i="1"/>
  <c r="C28" i="2" s="1"/>
  <c r="D43" i="2"/>
  <c r="D45" i="2" s="1"/>
  <c r="C41" i="2"/>
  <c r="B37" i="4" l="1"/>
  <c r="B15" i="4"/>
  <c r="B31" i="4" l="1"/>
  <c r="B39" i="4" s="1"/>
  <c r="D26" i="7" l="1"/>
  <c r="H19" i="7" l="1"/>
  <c r="G19" i="7"/>
  <c r="D20" i="7"/>
  <c r="D28" i="7" s="1"/>
  <c r="D30" i="7" s="1"/>
  <c r="G20" i="7" l="1"/>
  <c r="C36" i="2"/>
  <c r="C20" i="2"/>
  <c r="C14" i="2"/>
  <c r="C22" i="2" l="1"/>
  <c r="C31" i="2" l="1"/>
  <c r="C43" i="2" s="1"/>
  <c r="C45" i="2" s="1"/>
  <c r="D25" i="1" l="1"/>
  <c r="D28" i="1" s="1"/>
</calcChain>
</file>

<file path=xl/sharedStrings.xml><?xml version="1.0" encoding="utf-8"?>
<sst xmlns="http://schemas.openxmlformats.org/spreadsheetml/2006/main" count="105" uniqueCount="84">
  <si>
    <t>Stichting FIEN</t>
  </si>
  <si>
    <t>Bedragen in Euro's</t>
  </si>
  <si>
    <t>Totaal</t>
  </si>
  <si>
    <t>Baten</t>
  </si>
  <si>
    <t>Sponsoring en diversen</t>
  </si>
  <si>
    <t>Bijdragen excursies en studiedagen</t>
  </si>
  <si>
    <t>Lasten</t>
  </si>
  <si>
    <t>Kosten excursies en studiedagen</t>
  </si>
  <si>
    <t>Reiskosten</t>
  </si>
  <si>
    <t>Kosten internet en website, publiciteit</t>
  </si>
  <si>
    <t>Saldo baten en lasten</t>
  </si>
  <si>
    <t>Rente -/- kosten, diversen</t>
  </si>
  <si>
    <t>Resultaat boekjaar</t>
  </si>
  <si>
    <t>ACTIVA</t>
  </si>
  <si>
    <t>Vlottende activa</t>
  </si>
  <si>
    <t>Vorderingen</t>
  </si>
  <si>
    <t>Liquide middelen</t>
  </si>
  <si>
    <t>Kas</t>
  </si>
  <si>
    <t>PASSIEF</t>
  </si>
  <si>
    <t>Eigen vermogen</t>
  </si>
  <si>
    <t>Passiva</t>
  </si>
  <si>
    <t>Voorzieningen</t>
  </si>
  <si>
    <t xml:space="preserve">Dt vs Ct </t>
  </si>
  <si>
    <t>Diversen</t>
  </si>
  <si>
    <t>Nieuwjaarsbijeenkomst</t>
  </si>
  <si>
    <t>Bankkosten</t>
  </si>
  <si>
    <t>begroting</t>
  </si>
  <si>
    <t>werkelijk</t>
  </si>
  <si>
    <t>Finaciële baten en lasten</t>
  </si>
  <si>
    <t>Bank zakelijke rekening courant</t>
  </si>
  <si>
    <t>Algemene bestuurskosten en representatie vergaderingen</t>
  </si>
  <si>
    <t>Kosten studiedagen derden; bijeenk A.O.'s .</t>
  </si>
  <si>
    <t>Algemene - en admin.  kosten</t>
  </si>
  <si>
    <t xml:space="preserve">Advieswerk </t>
  </si>
  <si>
    <t>IN</t>
  </si>
  <si>
    <t>UIT</t>
  </si>
  <si>
    <t>Per 31 december</t>
  </si>
  <si>
    <t>Vooruitontvangen  donaties</t>
  </si>
  <si>
    <t>Balans per 31 december</t>
  </si>
  <si>
    <t xml:space="preserve">Staat van baten en lasten </t>
  </si>
  <si>
    <t>ALGEMENE MIDDELEN</t>
  </si>
  <si>
    <t>TOTAAL</t>
  </si>
  <si>
    <t>SALDO</t>
  </si>
  <si>
    <t>Extra verlies vgd boekjaar (transistoriazie blad 7/3.c)</t>
  </si>
  <si>
    <t>Jaarlijkse bijdrage A.O.'s [2022=--50A.O.'s---á €40,00]</t>
  </si>
  <si>
    <t>Kosten jaarvergadering met A.O.'s</t>
  </si>
  <si>
    <t xml:space="preserve">kosten  Excursie na jaarvergadering metA.O.'s </t>
  </si>
  <si>
    <t xml:space="preserve"> Saldo  netto resultaat boekjaar</t>
  </si>
  <si>
    <t>Onvoorzien</t>
  </si>
  <si>
    <t>Fraude middels phishing</t>
  </si>
  <si>
    <t>Totaal resultaat boekjaar</t>
  </si>
  <si>
    <t>Stand</t>
  </si>
  <si>
    <t>Bank bedrijfsspaarrekening</t>
  </si>
  <si>
    <t>Fonds voor 2 jaarlijkse IE-prijs</t>
  </si>
  <si>
    <t>Bestemmingsfonds voor externe activiteiten</t>
  </si>
  <si>
    <t>Overgeboekt uit bestemmingsfonds en alg. middelen</t>
  </si>
  <si>
    <t xml:space="preserve">TOTAAL </t>
  </si>
  <si>
    <t>Financieel Jaarverslag 2023</t>
  </si>
  <si>
    <t>Balans 2023</t>
  </si>
  <si>
    <t>Begroting 2024</t>
  </si>
  <si>
    <t>Baten en lasten 2023</t>
  </si>
  <si>
    <t>FIEN prijs 2023/2024</t>
  </si>
  <si>
    <t>Stichtingsvermogen  per 1 januari</t>
  </si>
  <si>
    <t>Jaarlijkse bijdrage A.O.'s  à € 40,--</t>
  </si>
  <si>
    <t xml:space="preserve">--   </t>
  </si>
  <si>
    <t>Kosten voorjaarsvergadering A.O.'s met excursie</t>
  </si>
  <si>
    <t>Gemaakte kosten voor prijs 2023/24</t>
  </si>
  <si>
    <t>Verblijfskosten jury Fien prijs</t>
  </si>
  <si>
    <t>Te ontvangen rente</t>
  </si>
  <si>
    <t>Algemene- en administratieve kosten</t>
  </si>
  <si>
    <t>Debiteuren (nog te ontvangen bijdrage A.O.'s)</t>
  </si>
  <si>
    <t>Vooruitontvangen bijdrage nieuwjaarsbijeenkomst 2024</t>
  </si>
  <si>
    <t>Crediteuren (Bankkosten dec.)</t>
  </si>
  <si>
    <t>Te vorderen gemaakte kosten IE-prijs</t>
  </si>
  <si>
    <t xml:space="preserve">Kosten verdere excursies en studiedagen </t>
  </si>
  <si>
    <r>
      <t xml:space="preserve">Bijdrage Voorjaarsexcursie na jaarvergadering met </t>
    </r>
    <r>
      <rPr>
        <sz val="11"/>
        <rFont val="Times New Roman"/>
        <family val="1"/>
      </rPr>
      <t>A.O.'</t>
    </r>
    <r>
      <rPr>
        <sz val="12"/>
        <rFont val="Times New Roman"/>
        <family val="1"/>
      </rPr>
      <t>s</t>
    </r>
  </si>
  <si>
    <t>Renteopbrengst spaarrekening</t>
  </si>
  <si>
    <t>Bijdragen overige excursies en studiedagen</t>
  </si>
  <si>
    <t>Giften</t>
  </si>
  <si>
    <t>Bijdrage nieuwjaarsbijeenkomst</t>
  </si>
  <si>
    <t>- -</t>
  </si>
  <si>
    <t>Bijdrage voorjaarsexcursie na vergadering A.O.'s</t>
  </si>
  <si>
    <t>PM</t>
  </si>
  <si>
    <t>Verlies door fraude middels phissing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</si>
</sst>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€&quot;\ #,##0.00;&quot;€&quot;\ \-#,##0.00"/>
    <numFmt numFmtId="44" formatCode="_ &quot;€&quot;\ * #,##0.00_ ;_ &quot;€&quot;\ * \-#,##0.00_ ;_ &quot;€&quot;\ * &quot;-&quot;??_ ;_ @_ "/>
    <numFmt numFmtId="164" formatCode="[$-413]d/mmm/yy;@"/>
    <numFmt numFmtId="165" formatCode="#,##0.00_ ;\-#,##0.00\ "/>
    <numFmt numFmtId="166" formatCode="&quot;€&quot;\ #,##0.00"/>
  </numFmts>
  <fonts count="2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8"/>
      <name val="Times New Roman"/>
      <family val="1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Times New Roman"/>
      <family val="1"/>
    </font>
    <font>
      <sz val="10"/>
      <color theme="1"/>
      <name val="Calibri"/>
      <family val="2"/>
      <scheme val="minor"/>
    </font>
    <font>
      <sz val="16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Dashed">
        <color auto="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Dashed">
        <color auto="1"/>
      </left>
      <right/>
      <top style="double">
        <color indexed="64"/>
      </top>
      <bottom style="double">
        <color indexed="64"/>
      </bottom>
      <diagonal/>
    </border>
    <border>
      <left style="mediumDashed">
        <color auto="1"/>
      </left>
      <right/>
      <top style="medium">
        <color auto="1"/>
      </top>
      <bottom style="medium">
        <color auto="1"/>
      </bottom>
      <diagonal/>
    </border>
    <border>
      <left style="mediumDashed">
        <color auto="1"/>
      </left>
      <right/>
      <top/>
      <bottom style="medium">
        <color auto="1"/>
      </bottom>
      <diagonal/>
    </border>
    <border>
      <left style="mediumDashed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Dashed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auto="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auto="1"/>
      </top>
      <bottom style="medium">
        <color auto="1"/>
      </bottom>
      <diagonal/>
    </border>
    <border>
      <left style="mediumDashed">
        <color auto="1"/>
      </left>
      <right style="double">
        <color indexed="64"/>
      </right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/>
      <bottom style="medium">
        <color auto="1"/>
      </bottom>
      <diagonal/>
    </border>
    <border>
      <left style="mediumDashed">
        <color auto="1"/>
      </left>
      <right style="double">
        <color indexed="64"/>
      </right>
      <top/>
      <bottom style="medium">
        <color auto="1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 style="thin">
        <color indexed="64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/>
      <right/>
      <top style="thin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 style="double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double">
        <color indexed="64"/>
      </right>
      <top style="medium">
        <color auto="1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47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5" fillId="0" borderId="0" xfId="1" applyFont="1"/>
    <xf numFmtId="0" fontId="1" fillId="0" borderId="0" xfId="1" applyAlignment="1">
      <alignment horizontal="center"/>
    </xf>
    <xf numFmtId="0" fontId="6" fillId="0" borderId="0" xfId="1" applyFont="1" applyAlignment="1">
      <alignment horizontal="right"/>
    </xf>
    <xf numFmtId="0" fontId="1" fillId="0" borderId="0" xfId="2"/>
    <xf numFmtId="0" fontId="2" fillId="0" borderId="0" xfId="2" applyFont="1"/>
    <xf numFmtId="0" fontId="3" fillId="0" borderId="0" xfId="2" applyFont="1"/>
    <xf numFmtId="0" fontId="5" fillId="0" borderId="0" xfId="2" applyFont="1"/>
    <xf numFmtId="0" fontId="1" fillId="0" borderId="0" xfId="2" applyAlignment="1">
      <alignment horizontal="center"/>
    </xf>
    <xf numFmtId="0" fontId="2" fillId="0" borderId="0" xfId="2" applyFont="1" applyAlignment="1">
      <alignment horizontal="center"/>
    </xf>
    <xf numFmtId="164" fontId="6" fillId="0" borderId="0" xfId="2" applyNumberFormat="1" applyFont="1"/>
    <xf numFmtId="0" fontId="7" fillId="0" borderId="0" xfId="2" applyFont="1"/>
    <xf numFmtId="0" fontId="1" fillId="0" borderId="0" xfId="4"/>
    <xf numFmtId="0" fontId="2" fillId="0" borderId="0" xfId="4" applyFont="1"/>
    <xf numFmtId="0" fontId="4" fillId="0" borderId="0" xfId="4" applyFont="1"/>
    <xf numFmtId="0" fontId="5" fillId="0" borderId="0" xfId="4" applyFont="1"/>
    <xf numFmtId="0" fontId="7" fillId="0" borderId="0" xfId="4" applyFont="1"/>
    <xf numFmtId="0" fontId="0" fillId="0" borderId="0" xfId="0" applyAlignment="1">
      <alignment horizontal="right" vertical="center"/>
    </xf>
    <xf numFmtId="0" fontId="1" fillId="0" borderId="0" xfId="1" applyAlignment="1">
      <alignment horizontal="right"/>
    </xf>
    <xf numFmtId="4" fontId="1" fillId="0" borderId="2" xfId="1" applyNumberFormat="1" applyBorder="1" applyAlignment="1">
      <alignment horizontal="right" vertical="center"/>
    </xf>
    <xf numFmtId="0" fontId="0" fillId="0" borderId="0" xfId="0" applyAlignment="1">
      <alignment horizontal="right"/>
    </xf>
    <xf numFmtId="4" fontId="1" fillId="0" borderId="3" xfId="1" applyNumberFormat="1" applyBorder="1" applyAlignment="1">
      <alignment horizontal="right" vertical="center"/>
    </xf>
    <xf numFmtId="165" fontId="1" fillId="0" borderId="1" xfId="2" applyNumberFormat="1" applyBorder="1" applyAlignment="1">
      <alignment horizontal="right"/>
    </xf>
    <xf numFmtId="165" fontId="1" fillId="0" borderId="0" xfId="2" applyNumberFormat="1" applyAlignment="1">
      <alignment horizontal="right"/>
    </xf>
    <xf numFmtId="165" fontId="1" fillId="0" borderId="2" xfId="2" applyNumberFormat="1" applyBorder="1" applyAlignment="1">
      <alignment horizontal="right"/>
    </xf>
    <xf numFmtId="165" fontId="1" fillId="0" borderId="1" xfId="2" applyNumberFormat="1" applyBorder="1" applyAlignment="1">
      <alignment horizontal="right" vertical="center"/>
    </xf>
    <xf numFmtId="165" fontId="1" fillId="0" borderId="0" xfId="2" applyNumberFormat="1" applyAlignment="1">
      <alignment horizontal="right" vertical="center"/>
    </xf>
    <xf numFmtId="165" fontId="1" fillId="0" borderId="2" xfId="2" applyNumberFormat="1" applyBorder="1" applyAlignment="1">
      <alignment horizontal="right" vertical="center"/>
    </xf>
    <xf numFmtId="165" fontId="1" fillId="0" borderId="3" xfId="2" applyNumberFormat="1" applyBorder="1" applyAlignment="1">
      <alignment horizontal="right" vertical="center"/>
    </xf>
    <xf numFmtId="165" fontId="2" fillId="0" borderId="0" xfId="2" applyNumberFormat="1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 vertical="center"/>
    </xf>
    <xf numFmtId="4" fontId="1" fillId="0" borderId="1" xfId="1" applyNumberFormat="1" applyBorder="1" applyAlignment="1">
      <alignment horizontal="right" vertical="center"/>
    </xf>
    <xf numFmtId="0" fontId="0" fillId="0" borderId="5" xfId="0" applyBorder="1"/>
    <xf numFmtId="4" fontId="6" fillId="0" borderId="5" xfId="4" applyNumberFormat="1" applyFont="1" applyBorder="1" applyAlignment="1">
      <alignment horizontal="center"/>
    </xf>
    <xf numFmtId="0" fontId="1" fillId="0" borderId="5" xfId="1" applyBorder="1" applyAlignment="1">
      <alignment horizontal="right"/>
    </xf>
    <xf numFmtId="0" fontId="0" fillId="0" borderId="5" xfId="0" applyBorder="1" applyAlignment="1">
      <alignment horizontal="right"/>
    </xf>
    <xf numFmtId="4" fontId="1" fillId="0" borderId="5" xfId="1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/>
    </xf>
    <xf numFmtId="4" fontId="1" fillId="0" borderId="5" xfId="1" applyNumberFormat="1" applyBorder="1" applyAlignment="1">
      <alignment horizontal="center" vertical="center"/>
    </xf>
    <xf numFmtId="2" fontId="1" fillId="0" borderId="5" xfId="1" applyNumberFormat="1" applyBorder="1" applyAlignment="1">
      <alignment horizontal="right"/>
    </xf>
    <xf numFmtId="4" fontId="1" fillId="0" borderId="12" xfId="1" applyNumberFormat="1" applyBorder="1" applyAlignment="1">
      <alignment horizontal="right" vertical="center"/>
    </xf>
    <xf numFmtId="0" fontId="7" fillId="0" borderId="0" xfId="2" applyFont="1" applyAlignment="1">
      <alignment horizontal="right"/>
    </xf>
    <xf numFmtId="0" fontId="1" fillId="0" borderId="0" xfId="2" applyAlignment="1">
      <alignment horizontal="justify"/>
    </xf>
    <xf numFmtId="4" fontId="1" fillId="0" borderId="14" xfId="1" applyNumberFormat="1" applyBorder="1" applyAlignment="1">
      <alignment horizontal="right" vertical="center"/>
    </xf>
    <xf numFmtId="4" fontId="1" fillId="0" borderId="15" xfId="1" applyNumberFormat="1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0" fontId="11" fillId="0" borderId="0" xfId="0" applyFont="1"/>
    <xf numFmtId="165" fontId="1" fillId="0" borderId="4" xfId="2" applyNumberFormat="1" applyBorder="1" applyAlignment="1">
      <alignment horizontal="right"/>
    </xf>
    <xf numFmtId="0" fontId="10" fillId="0" borderId="0" xfId="0" applyFont="1"/>
    <xf numFmtId="0" fontId="13" fillId="0" borderId="0" xfId="0" applyFont="1"/>
    <xf numFmtId="2" fontId="1" fillId="0" borderId="17" xfId="1" applyNumberFormat="1" applyBorder="1" applyAlignment="1">
      <alignment horizontal="right"/>
    </xf>
    <xf numFmtId="4" fontId="1" fillId="0" borderId="17" xfId="1" applyNumberFormat="1" applyBorder="1" applyAlignment="1">
      <alignment horizontal="right" vertical="center"/>
    </xf>
    <xf numFmtId="165" fontId="1" fillId="0" borderId="6" xfId="2" applyNumberFormat="1" applyBorder="1" applyAlignment="1">
      <alignment horizontal="right" vertical="center"/>
    </xf>
    <xf numFmtId="3" fontId="14" fillId="0" borderId="1" xfId="0" applyNumberFormat="1" applyFont="1" applyBorder="1" applyAlignment="1">
      <alignment horizontal="left" vertical="top"/>
    </xf>
    <xf numFmtId="3" fontId="14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4" fontId="1" fillId="0" borderId="1" xfId="0" applyNumberFormat="1" applyFont="1" applyBorder="1" applyAlignment="1">
      <alignment horizontal="center" vertical="justify"/>
    </xf>
    <xf numFmtId="44" fontId="16" fillId="0" borderId="18" xfId="0" applyNumberFormat="1" applyFont="1" applyBorder="1"/>
    <xf numFmtId="165" fontId="0" fillId="0" borderId="0" xfId="0" applyNumberFormat="1"/>
    <xf numFmtId="166" fontId="1" fillId="0" borderId="0" xfId="3" applyNumberFormat="1" applyAlignment="1">
      <alignment horizontal="right"/>
    </xf>
    <xf numFmtId="0" fontId="0" fillId="0" borderId="7" xfId="0" applyBorder="1"/>
    <xf numFmtId="0" fontId="1" fillId="0" borderId="29" xfId="1" applyBorder="1" applyAlignment="1">
      <alignment horizontal="right"/>
    </xf>
    <xf numFmtId="3" fontId="14" fillId="0" borderId="0" xfId="0" applyNumberFormat="1" applyFont="1" applyAlignment="1">
      <alignment horizontal="center" vertical="center"/>
    </xf>
    <xf numFmtId="44" fontId="15" fillId="0" borderId="0" xfId="0" applyNumberFormat="1" applyFont="1"/>
    <xf numFmtId="44" fontId="16" fillId="0" borderId="0" xfId="0" applyNumberFormat="1" applyFont="1"/>
    <xf numFmtId="166" fontId="11" fillId="0" borderId="0" xfId="0" applyNumberFormat="1" applyFont="1"/>
    <xf numFmtId="166" fontId="0" fillId="0" borderId="0" xfId="0" applyNumberFormat="1" applyAlignment="1">
      <alignment horizontal="center" vertical="center"/>
    </xf>
    <xf numFmtId="3" fontId="14" fillId="0" borderId="30" xfId="0" applyNumberFormat="1" applyFont="1" applyBorder="1" applyAlignment="1">
      <alignment horizontal="center" vertical="center"/>
    </xf>
    <xf numFmtId="0" fontId="0" fillId="0" borderId="32" xfId="0" applyBorder="1"/>
    <xf numFmtId="3" fontId="14" fillId="0" borderId="33" xfId="0" applyNumberFormat="1" applyFont="1" applyBorder="1" applyAlignment="1">
      <alignment horizontal="center" vertical="center"/>
    </xf>
    <xf numFmtId="0" fontId="0" fillId="0" borderId="34" xfId="0" applyBorder="1"/>
    <xf numFmtId="44" fontId="15" fillId="0" borderId="33" xfId="0" applyNumberFormat="1" applyFont="1" applyBorder="1"/>
    <xf numFmtId="44" fontId="16" fillId="0" borderId="33" xfId="0" applyNumberFormat="1" applyFont="1" applyBorder="1"/>
    <xf numFmtId="0" fontId="0" fillId="0" borderId="33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44" fontId="15" fillId="0" borderId="39" xfId="0" applyNumberFormat="1" applyFont="1" applyBorder="1"/>
    <xf numFmtId="3" fontId="12" fillId="0" borderId="7" xfId="0" applyNumberFormat="1" applyFont="1" applyBorder="1" applyAlignment="1">
      <alignment vertical="center"/>
    </xf>
    <xf numFmtId="0" fontId="11" fillId="0" borderId="20" xfId="0" applyFont="1" applyBorder="1"/>
    <xf numFmtId="166" fontId="0" fillId="0" borderId="19" xfId="0" applyNumberFormat="1" applyBorder="1" applyAlignment="1">
      <alignment horizontal="right" vertical="center"/>
    </xf>
    <xf numFmtId="0" fontId="17" fillId="0" borderId="0" xfId="0" applyFont="1" applyAlignment="1">
      <alignment horizontal="right"/>
    </xf>
    <xf numFmtId="0" fontId="17" fillId="0" borderId="7" xfId="0" applyFont="1" applyBorder="1" applyAlignment="1">
      <alignment horizontal="right" vertical="center"/>
    </xf>
    <xf numFmtId="0" fontId="6" fillId="0" borderId="40" xfId="4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0" fillId="0" borderId="31" xfId="0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0" fontId="7" fillId="0" borderId="0" xfId="3" applyFont="1" applyAlignment="1">
      <alignment horizontal="right"/>
    </xf>
    <xf numFmtId="0" fontId="7" fillId="0" borderId="0" xfId="1" applyFont="1" applyAlignment="1">
      <alignment horizontal="right"/>
    </xf>
    <xf numFmtId="4" fontId="1" fillId="0" borderId="43" xfId="1" applyNumberFormat="1" applyBorder="1" applyAlignment="1">
      <alignment horizontal="right" vertical="center"/>
    </xf>
    <xf numFmtId="44" fontId="1" fillId="0" borderId="1" xfId="0" applyNumberFormat="1" applyFont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44" fontId="1" fillId="0" borderId="33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44" fontId="3" fillId="0" borderId="1" xfId="0" applyNumberFormat="1" applyFont="1" applyBorder="1" applyAlignment="1">
      <alignment horizontal="center" vertical="center"/>
    </xf>
    <xf numFmtId="44" fontId="15" fillId="0" borderId="0" xfId="0" applyNumberFormat="1" applyFont="1" applyAlignment="1">
      <alignment vertical="center"/>
    </xf>
    <xf numFmtId="44" fontId="15" fillId="0" borderId="33" xfId="0" applyNumberFormat="1" applyFont="1" applyBorder="1" applyAlignment="1">
      <alignment vertical="center"/>
    </xf>
    <xf numFmtId="44" fontId="1" fillId="0" borderId="10" xfId="0" applyNumberFormat="1" applyFont="1" applyBorder="1" applyAlignment="1">
      <alignment horizontal="center" vertical="center"/>
    </xf>
    <xf numFmtId="44" fontId="1" fillId="0" borderId="35" xfId="0" applyNumberFormat="1" applyFont="1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21" fillId="0" borderId="0" xfId="0" applyFont="1" applyAlignment="1">
      <alignment horizontal="right" vertical="center"/>
    </xf>
    <xf numFmtId="4" fontId="1" fillId="0" borderId="1" xfId="1" quotePrefix="1" applyNumberFormat="1" applyBorder="1" applyAlignment="1">
      <alignment horizontal="right" vertical="center"/>
    </xf>
    <xf numFmtId="4" fontId="2" fillId="0" borderId="3" xfId="1" applyNumberFormat="1" applyFont="1" applyBorder="1" applyAlignment="1">
      <alignment horizontal="right" vertical="center"/>
    </xf>
    <xf numFmtId="2" fontId="1" fillId="0" borderId="17" xfId="1" quotePrefix="1" applyNumberFormat="1" applyBorder="1" applyAlignment="1">
      <alignment horizontal="right"/>
    </xf>
    <xf numFmtId="2" fontId="1" fillId="0" borderId="23" xfId="1" quotePrefix="1" applyNumberFormat="1" applyBorder="1" applyAlignment="1">
      <alignment horizontal="right"/>
    </xf>
    <xf numFmtId="4" fontId="4" fillId="0" borderId="24" xfId="1" applyNumberFormat="1" applyFont="1" applyBorder="1" applyAlignment="1">
      <alignment horizontal="right" vertical="center"/>
    </xf>
    <xf numFmtId="4" fontId="4" fillId="0" borderId="22" xfId="1" applyNumberFormat="1" applyFont="1" applyBorder="1" applyAlignment="1">
      <alignment horizontal="right" vertical="center"/>
    </xf>
    <xf numFmtId="4" fontId="1" fillId="0" borderId="0" xfId="1" applyNumberFormat="1" applyAlignment="1">
      <alignment horizontal="right" vertical="center"/>
    </xf>
    <xf numFmtId="4" fontId="1" fillId="0" borderId="11" xfId="1" applyNumberFormat="1" applyBorder="1" applyAlignment="1">
      <alignment horizontal="right" vertical="center"/>
    </xf>
    <xf numFmtId="4" fontId="6" fillId="0" borderId="9" xfId="4" applyNumberFormat="1" applyFont="1" applyBorder="1" applyAlignment="1">
      <alignment horizontal="center"/>
    </xf>
    <xf numFmtId="4" fontId="6" fillId="0" borderId="21" xfId="4" applyNumberFormat="1" applyFont="1" applyBorder="1" applyAlignment="1">
      <alignment horizontal="center"/>
    </xf>
    <xf numFmtId="0" fontId="0" fillId="0" borderId="9" xfId="0" applyBorder="1"/>
    <xf numFmtId="0" fontId="0" fillId="0" borderId="21" xfId="0" applyBorder="1"/>
    <xf numFmtId="2" fontId="1" fillId="0" borderId="22" xfId="1" applyNumberFormat="1" applyBorder="1" applyAlignment="1">
      <alignment horizontal="right"/>
    </xf>
    <xf numFmtId="2" fontId="1" fillId="0" borderId="23" xfId="1" applyNumberFormat="1" applyBorder="1" applyAlignment="1">
      <alignment horizontal="right"/>
    </xf>
    <xf numFmtId="0" fontId="1" fillId="0" borderId="9" xfId="1" applyBorder="1" applyAlignment="1">
      <alignment horizontal="right"/>
    </xf>
    <xf numFmtId="0" fontId="1" fillId="0" borderId="21" xfId="1" applyBorder="1" applyAlignment="1">
      <alignment horizontal="right"/>
    </xf>
    <xf numFmtId="4" fontId="1" fillId="0" borderId="24" xfId="1" applyNumberFormat="1" applyBorder="1" applyAlignment="1">
      <alignment horizontal="right" vertical="center"/>
    </xf>
    <xf numFmtId="0" fontId="0" fillId="0" borderId="9" xfId="0" applyBorder="1" applyAlignment="1">
      <alignment horizontal="right"/>
    </xf>
    <xf numFmtId="0" fontId="0" fillId="0" borderId="21" xfId="0" applyBorder="1" applyAlignment="1">
      <alignment horizontal="right"/>
    </xf>
    <xf numFmtId="4" fontId="1" fillId="0" borderId="22" xfId="1" applyNumberFormat="1" applyBorder="1" applyAlignment="1">
      <alignment horizontal="right" vertical="center"/>
    </xf>
    <xf numFmtId="4" fontId="1" fillId="0" borderId="23" xfId="1" applyNumberFormat="1" applyBorder="1" applyAlignment="1">
      <alignment horizontal="right" vertical="center"/>
    </xf>
    <xf numFmtId="4" fontId="1" fillId="0" borderId="9" xfId="1" applyNumberFormat="1" applyBorder="1" applyAlignment="1">
      <alignment horizontal="right" vertical="center"/>
    </xf>
    <xf numFmtId="4" fontId="1" fillId="0" borderId="21" xfId="1" applyNumberFormat="1" applyBorder="1" applyAlignment="1">
      <alignment horizontal="right" vertical="center"/>
    </xf>
    <xf numFmtId="4" fontId="0" fillId="0" borderId="9" xfId="0" applyNumberFormat="1" applyBorder="1" applyAlignment="1">
      <alignment horizontal="right"/>
    </xf>
    <xf numFmtId="4" fontId="0" fillId="0" borderId="21" xfId="0" applyNumberFormat="1" applyBorder="1" applyAlignment="1">
      <alignment horizontal="right"/>
    </xf>
    <xf numFmtId="4" fontId="1" fillId="0" borderId="25" xfId="1" applyNumberFormat="1" applyBorder="1" applyAlignment="1">
      <alignment horizontal="right" vertical="center"/>
    </xf>
    <xf numFmtId="4" fontId="1" fillId="0" borderId="26" xfId="1" applyNumberFormat="1" applyBorder="1" applyAlignment="1">
      <alignment horizontal="right" vertical="center"/>
    </xf>
    <xf numFmtId="4" fontId="1" fillId="0" borderId="9" xfId="1" applyNumberFormat="1" applyBorder="1" applyAlignment="1">
      <alignment horizontal="center" vertical="center"/>
    </xf>
    <xf numFmtId="4" fontId="1" fillId="0" borderId="21" xfId="1" applyNumberFormat="1" applyBorder="1" applyAlignment="1">
      <alignment horizontal="center" vertical="center"/>
    </xf>
    <xf numFmtId="2" fontId="1" fillId="0" borderId="9" xfId="1" applyNumberFormat="1" applyBorder="1" applyAlignment="1">
      <alignment horizontal="right"/>
    </xf>
    <xf numFmtId="2" fontId="1" fillId="0" borderId="21" xfId="1" applyNumberFormat="1" applyBorder="1" applyAlignment="1">
      <alignment horizontal="right"/>
    </xf>
    <xf numFmtId="4" fontId="0" fillId="0" borderId="27" xfId="0" applyNumberFormat="1" applyBorder="1" applyAlignment="1">
      <alignment horizontal="right" vertical="center"/>
    </xf>
    <xf numFmtId="4" fontId="0" fillId="0" borderId="28" xfId="0" applyNumberFormat="1" applyBorder="1" applyAlignment="1">
      <alignment horizontal="right" vertical="center"/>
    </xf>
    <xf numFmtId="0" fontId="1" fillId="0" borderId="13" xfId="1" applyBorder="1" applyAlignment="1">
      <alignment horizontal="right"/>
    </xf>
    <xf numFmtId="0" fontId="6" fillId="0" borderId="41" xfId="4" applyFont="1" applyBorder="1" applyAlignment="1">
      <alignment horizontal="center"/>
    </xf>
    <xf numFmtId="0" fontId="6" fillId="0" borderId="42" xfId="4" applyFont="1" applyBorder="1" applyAlignment="1">
      <alignment horizontal="center"/>
    </xf>
    <xf numFmtId="7" fontId="16" fillId="0" borderId="8" xfId="0" applyNumberFormat="1" applyFont="1" applyBorder="1" applyAlignment="1">
      <alignment horizontal="center"/>
    </xf>
  </cellXfs>
  <cellStyles count="8">
    <cellStyle name="Hyperlink 2" xfId="6" xr:uid="{00000000-0005-0000-0000-000000000000}"/>
    <cellStyle name="Standaard" xfId="0" builtinId="0"/>
    <cellStyle name="Standaard 2" xfId="1" xr:uid="{00000000-0005-0000-0000-000002000000}"/>
    <cellStyle name="Standaard 2 5" xfId="7" xr:uid="{00000000-0005-0000-0000-000003000000}"/>
    <cellStyle name="Standaard 3" xfId="2" xr:uid="{00000000-0005-0000-0000-000004000000}"/>
    <cellStyle name="Standaard 4" xfId="3" xr:uid="{00000000-0005-0000-0000-000005000000}"/>
    <cellStyle name="Standaard 5" xfId="4" xr:uid="{00000000-0005-0000-0000-000006000000}"/>
    <cellStyle name="Standaard 6" xfId="5" xr:uid="{00000000-0005-0000-0000-000007000000}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1</xdr:row>
      <xdr:rowOff>85725</xdr:rowOff>
    </xdr:from>
    <xdr:to>
      <xdr:col>5</xdr:col>
      <xdr:colOff>180974</xdr:colOff>
      <xdr:row>5</xdr:row>
      <xdr:rowOff>171142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4D3252E-12A1-B22A-E0E4-7330E5289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199" y="276225"/>
          <a:ext cx="2314575" cy="847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1BE12-FF37-4F13-9779-4846078B6652}">
  <dimension ref="C12:E25"/>
  <sheetViews>
    <sheetView tabSelected="1" view="pageLayout" zoomScaleNormal="100" workbookViewId="0"/>
  </sheetViews>
  <sheetFormatPr defaultRowHeight="15" x14ac:dyDescent="0.25"/>
  <cols>
    <col min="4" max="4" width="6.28515625" customWidth="1"/>
    <col min="5" max="5" width="23.7109375" customWidth="1"/>
  </cols>
  <sheetData>
    <row r="12" spans="5:5" ht="30.75" x14ac:dyDescent="0.25">
      <c r="E12" s="91" t="s">
        <v>57</v>
      </c>
    </row>
    <row r="14" spans="5:5" ht="30.75" x14ac:dyDescent="0.25">
      <c r="E14" s="92">
        <v>45334</v>
      </c>
    </row>
    <row r="18" spans="3:5" ht="18.75" x14ac:dyDescent="0.3">
      <c r="D18" s="54">
        <v>1</v>
      </c>
      <c r="E18" s="54" t="s">
        <v>60</v>
      </c>
    </row>
    <row r="19" spans="3:5" ht="18.75" x14ac:dyDescent="0.3">
      <c r="D19" s="54">
        <v>2</v>
      </c>
      <c r="E19" s="54" t="s">
        <v>58</v>
      </c>
    </row>
    <row r="20" spans="3:5" ht="18.75" x14ac:dyDescent="0.3">
      <c r="D20" s="54">
        <v>3</v>
      </c>
      <c r="E20" s="54" t="s">
        <v>59</v>
      </c>
    </row>
    <row r="21" spans="3:5" ht="18.75" x14ac:dyDescent="0.3">
      <c r="D21" s="54">
        <v>4</v>
      </c>
      <c r="E21" s="54" t="s">
        <v>61</v>
      </c>
    </row>
    <row r="22" spans="3:5" ht="18.75" x14ac:dyDescent="0.3">
      <c r="D22" s="54"/>
    </row>
    <row r="23" spans="3:5" ht="18.75" x14ac:dyDescent="0.3">
      <c r="D23" s="54"/>
      <c r="E23" s="54"/>
    </row>
    <row r="24" spans="3:5" ht="18.75" x14ac:dyDescent="0.3">
      <c r="D24" s="54"/>
      <c r="E24" s="54"/>
    </row>
    <row r="25" spans="3:5" ht="18.75" x14ac:dyDescent="0.3">
      <c r="C25" s="54"/>
      <c r="D25" s="54"/>
      <c r="E25" s="5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8"/>
  <sheetViews>
    <sheetView view="pageLayout" zoomScaleNormal="100" workbookViewId="0"/>
  </sheetViews>
  <sheetFormatPr defaultRowHeight="15" x14ac:dyDescent="0.25"/>
  <cols>
    <col min="1" max="1" width="50.28515625" customWidth="1"/>
    <col min="2" max="2" width="6" customWidth="1"/>
    <col min="3" max="3" width="9.7109375" customWidth="1"/>
    <col min="4" max="4" width="9.85546875" customWidth="1"/>
    <col min="5" max="5" width="3.7109375" customWidth="1"/>
  </cols>
  <sheetData>
    <row r="2" spans="1:4" ht="18.75" x14ac:dyDescent="0.3">
      <c r="A2" s="97" t="s">
        <v>0</v>
      </c>
      <c r="B2" s="97"/>
      <c r="C2" s="1"/>
      <c r="D2" s="1"/>
    </row>
    <row r="4" spans="1:4" ht="15.75" x14ac:dyDescent="0.25">
      <c r="A4" s="2" t="s">
        <v>39</v>
      </c>
      <c r="B4" s="1"/>
      <c r="C4" s="1"/>
      <c r="D4" s="1"/>
    </row>
    <row r="5" spans="1:4" ht="15.75" x14ac:dyDescent="0.25">
      <c r="A5" s="3" t="s">
        <v>1</v>
      </c>
      <c r="B5" s="1"/>
      <c r="C5" s="1"/>
      <c r="D5" s="1"/>
    </row>
    <row r="6" spans="1:4" ht="15.75" x14ac:dyDescent="0.25">
      <c r="A6" s="1"/>
      <c r="B6" s="1"/>
      <c r="C6" s="6" t="s">
        <v>2</v>
      </c>
      <c r="D6" s="6" t="s">
        <v>2</v>
      </c>
    </row>
    <row r="7" spans="1:4" ht="18.75" customHeight="1" x14ac:dyDescent="0.25">
      <c r="A7" s="4" t="s">
        <v>3</v>
      </c>
      <c r="B7" s="1"/>
      <c r="C7" s="109">
        <v>2023</v>
      </c>
      <c r="D7" s="109">
        <v>2022</v>
      </c>
    </row>
    <row r="8" spans="1:4" ht="15.75" x14ac:dyDescent="0.25">
      <c r="A8" s="1" t="s">
        <v>63</v>
      </c>
      <c r="B8" s="5"/>
      <c r="C8" s="36">
        <f>1740+40</f>
        <v>1780</v>
      </c>
      <c r="D8" s="36">
        <v>2000</v>
      </c>
    </row>
    <row r="9" spans="1:4" ht="15.75" x14ac:dyDescent="0.25">
      <c r="A9" s="1" t="s">
        <v>75</v>
      </c>
      <c r="B9" s="5"/>
      <c r="C9" s="36">
        <v>384</v>
      </c>
      <c r="D9" s="36">
        <v>258</v>
      </c>
    </row>
    <row r="10" spans="1:4" ht="15.75" x14ac:dyDescent="0.25">
      <c r="A10" s="1" t="s">
        <v>77</v>
      </c>
      <c r="B10" s="5"/>
      <c r="C10" s="36"/>
      <c r="D10" s="36">
        <v>515</v>
      </c>
    </row>
    <row r="11" spans="1:4" ht="15.75" x14ac:dyDescent="0.25">
      <c r="A11" s="1" t="s">
        <v>76</v>
      </c>
      <c r="B11" s="5"/>
      <c r="C11" s="36">
        <v>6.89</v>
      </c>
      <c r="D11" s="36"/>
    </row>
    <row r="12" spans="1:4" ht="16.5" thickBot="1" x14ac:dyDescent="0.3">
      <c r="A12" s="1" t="s">
        <v>78</v>
      </c>
      <c r="B12" s="5"/>
      <c r="C12" s="36">
        <v>102.78</v>
      </c>
      <c r="D12" s="36"/>
    </row>
    <row r="13" spans="1:4" ht="17.25" thickTop="1" thickBot="1" x14ac:dyDescent="0.3">
      <c r="A13" s="1"/>
      <c r="B13" s="1"/>
      <c r="C13" s="22">
        <f>SUM(C8:C12)</f>
        <v>2273.67</v>
      </c>
      <c r="D13" s="22">
        <f>SUM(D8:D12)</f>
        <v>2773</v>
      </c>
    </row>
    <row r="14" spans="1:4" ht="15.75" thickTop="1" x14ac:dyDescent="0.25">
      <c r="C14" s="23"/>
      <c r="D14" s="23"/>
    </row>
    <row r="15" spans="1:4" ht="15.75" x14ac:dyDescent="0.25">
      <c r="A15" s="4" t="s">
        <v>6</v>
      </c>
      <c r="B15" s="1"/>
      <c r="C15" s="21"/>
      <c r="D15" s="21"/>
    </row>
    <row r="16" spans="1:4" ht="15.75" x14ac:dyDescent="0.25">
      <c r="A16" s="1" t="s">
        <v>24</v>
      </c>
      <c r="B16" s="5"/>
      <c r="C16" s="36">
        <v>346</v>
      </c>
      <c r="D16" s="36">
        <v>66.709999999999994</v>
      </c>
    </row>
    <row r="17" spans="1:4" ht="15.75" x14ac:dyDescent="0.25">
      <c r="A17" s="1" t="s">
        <v>65</v>
      </c>
      <c r="B17" s="5"/>
      <c r="C17" s="36">
        <v>375.64</v>
      </c>
      <c r="D17" s="36">
        <v>449.68</v>
      </c>
    </row>
    <row r="18" spans="1:4" ht="15.75" x14ac:dyDescent="0.25">
      <c r="A18" s="1" t="s">
        <v>74</v>
      </c>
      <c r="B18" s="5"/>
      <c r="C18" s="110">
        <v>0</v>
      </c>
      <c r="D18" s="36">
        <v>785.62</v>
      </c>
    </row>
    <row r="19" spans="1:4" ht="15.75" x14ac:dyDescent="0.25">
      <c r="A19" s="1" t="s">
        <v>8</v>
      </c>
      <c r="B19" s="5"/>
      <c r="C19" s="36">
        <v>737.86</v>
      </c>
      <c r="D19" s="36">
        <v>615.15</v>
      </c>
    </row>
    <row r="20" spans="1:4" ht="15.75" x14ac:dyDescent="0.25">
      <c r="A20" s="1" t="s">
        <v>25</v>
      </c>
      <c r="B20" s="5"/>
      <c r="C20" s="36">
        <v>227.72</v>
      </c>
      <c r="D20" s="36">
        <v>148.69999999999999</v>
      </c>
    </row>
    <row r="21" spans="1:4" ht="15.75" x14ac:dyDescent="0.25">
      <c r="A21" s="1" t="s">
        <v>69</v>
      </c>
      <c r="B21" s="5"/>
      <c r="C21" s="36">
        <v>259.89999999999998</v>
      </c>
      <c r="D21" s="36">
        <v>297.81</v>
      </c>
    </row>
    <row r="22" spans="1:4" ht="16.5" thickBot="1" x14ac:dyDescent="0.3">
      <c r="A22" s="1" t="s">
        <v>9</v>
      </c>
      <c r="B22" s="5"/>
      <c r="C22" s="110" t="s">
        <v>64</v>
      </c>
      <c r="D22" s="36">
        <v>0</v>
      </c>
    </row>
    <row r="23" spans="1:4" ht="17.25" thickTop="1" thickBot="1" x14ac:dyDescent="0.3">
      <c r="A23" s="1"/>
      <c r="B23" s="1"/>
      <c r="C23" s="22">
        <f>SUM(C16:C22)</f>
        <v>1947.12</v>
      </c>
      <c r="D23" s="22">
        <f>SUM(D16:D22)</f>
        <v>2363.6699999999996</v>
      </c>
    </row>
    <row r="24" spans="1:4" ht="16.5" thickTop="1" thickBot="1" x14ac:dyDescent="0.3">
      <c r="C24" s="34"/>
      <c r="D24" s="34"/>
    </row>
    <row r="25" spans="1:4" ht="16.5" thickBot="1" x14ac:dyDescent="0.3">
      <c r="A25" s="2" t="s">
        <v>10</v>
      </c>
      <c r="B25" s="1"/>
      <c r="C25" s="24">
        <f>C13-C23</f>
        <v>326.55000000000018</v>
      </c>
      <c r="D25" s="24">
        <f>D13-D23</f>
        <v>409.33000000000038</v>
      </c>
    </row>
    <row r="26" spans="1:4" x14ac:dyDescent="0.25">
      <c r="C26" s="35"/>
      <c r="D26" s="35"/>
    </row>
    <row r="27" spans="1:4" ht="15.75" thickBot="1" x14ac:dyDescent="0.3"/>
    <row r="28" spans="1:4" ht="16.5" thickBot="1" x14ac:dyDescent="0.3">
      <c r="A28" s="2" t="s">
        <v>50</v>
      </c>
      <c r="C28" s="111">
        <f>C25</f>
        <v>326.55000000000018</v>
      </c>
      <c r="D28" s="111">
        <f>D25</f>
        <v>409.33000000000038</v>
      </c>
    </row>
  </sheetData>
  <pageMargins left="0.90625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"/>
  <sheetViews>
    <sheetView view="pageLayout" zoomScale="93" zoomScalePageLayoutView="93" workbookViewId="0"/>
  </sheetViews>
  <sheetFormatPr defaultRowHeight="15" x14ac:dyDescent="0.25"/>
  <cols>
    <col min="1" max="1" width="47.140625" customWidth="1"/>
    <col min="2" max="2" width="4.7109375" customWidth="1"/>
    <col min="3" max="4" width="12.28515625" customWidth="1"/>
    <col min="5" max="5" width="4.42578125" customWidth="1"/>
  </cols>
  <sheetData>
    <row r="1" spans="1:4" ht="18.75" x14ac:dyDescent="0.3">
      <c r="A1" s="46" t="s">
        <v>0</v>
      </c>
      <c r="C1" s="14"/>
      <c r="D1" s="14"/>
    </row>
    <row r="3" spans="1:4" ht="15.75" x14ac:dyDescent="0.25">
      <c r="A3" s="8" t="s">
        <v>38</v>
      </c>
      <c r="B3" s="7"/>
      <c r="C3" s="7"/>
      <c r="D3" s="7"/>
    </row>
    <row r="4" spans="1:4" ht="15.75" x14ac:dyDescent="0.25">
      <c r="A4" s="9" t="s">
        <v>1</v>
      </c>
      <c r="B4" s="7"/>
      <c r="C4" s="7"/>
      <c r="D4" s="7"/>
    </row>
    <row r="5" spans="1:4" ht="15.75" x14ac:dyDescent="0.25">
      <c r="A5" s="7"/>
      <c r="B5" s="7"/>
      <c r="C5" s="20" t="s">
        <v>51</v>
      </c>
      <c r="D5" s="20" t="s">
        <v>51</v>
      </c>
    </row>
    <row r="6" spans="1:4" ht="15.75" x14ac:dyDescent="0.25">
      <c r="A6" s="8" t="s">
        <v>13</v>
      </c>
      <c r="B6" s="12"/>
      <c r="C6" s="13">
        <v>45291</v>
      </c>
      <c r="D6" s="13">
        <v>44926</v>
      </c>
    </row>
    <row r="7" spans="1:4" ht="8.25" customHeight="1" x14ac:dyDescent="0.25"/>
    <row r="8" spans="1:4" ht="15.75" x14ac:dyDescent="0.25">
      <c r="A8" s="8" t="s">
        <v>14</v>
      </c>
      <c r="B8" s="7"/>
      <c r="C8" s="7"/>
      <c r="D8" s="7"/>
    </row>
    <row r="9" spans="1:4" ht="7.5" customHeight="1" x14ac:dyDescent="0.25"/>
    <row r="10" spans="1:4" ht="15.75" x14ac:dyDescent="0.25">
      <c r="A10" s="10" t="s">
        <v>15</v>
      </c>
      <c r="B10" s="7"/>
      <c r="C10" s="7"/>
      <c r="D10" s="7"/>
    </row>
    <row r="11" spans="1:4" ht="15.75" x14ac:dyDescent="0.25">
      <c r="A11" s="7" t="s">
        <v>70</v>
      </c>
      <c r="B11" s="11"/>
      <c r="C11" s="25">
        <f>40</f>
        <v>40</v>
      </c>
      <c r="D11" s="25"/>
    </row>
    <row r="12" spans="1:4" ht="15.75" x14ac:dyDescent="0.25">
      <c r="A12" s="7" t="s">
        <v>68</v>
      </c>
      <c r="B12" s="11"/>
      <c r="C12" s="25">
        <v>6.89</v>
      </c>
      <c r="D12" s="25">
        <v>0.54</v>
      </c>
    </row>
    <row r="13" spans="1:4" ht="16.5" thickBot="1" x14ac:dyDescent="0.3">
      <c r="A13" s="7" t="s">
        <v>73</v>
      </c>
      <c r="B13" s="11"/>
      <c r="C13" s="25">
        <v>118.8</v>
      </c>
      <c r="D13" s="25">
        <v>0</v>
      </c>
    </row>
    <row r="14" spans="1:4" ht="17.25" thickTop="1" thickBot="1" x14ac:dyDescent="0.3">
      <c r="A14" s="7"/>
      <c r="B14" s="7"/>
      <c r="C14" s="27">
        <f>SUM(C11:C13)</f>
        <v>165.69</v>
      </c>
      <c r="D14" s="27">
        <f>SUM(D11:D13)</f>
        <v>0.54</v>
      </c>
    </row>
    <row r="15" spans="1:4" ht="16.5" thickTop="1" x14ac:dyDescent="0.25">
      <c r="A15" s="7"/>
      <c r="B15" s="7"/>
      <c r="C15" s="26"/>
      <c r="D15" s="26"/>
    </row>
    <row r="16" spans="1:4" ht="15.75" x14ac:dyDescent="0.25">
      <c r="A16" s="10" t="s">
        <v>16</v>
      </c>
      <c r="B16" s="7"/>
      <c r="C16" s="26"/>
      <c r="D16" s="26"/>
    </row>
    <row r="17" spans="1:5" ht="15.75" x14ac:dyDescent="0.25">
      <c r="A17" s="7" t="s">
        <v>29</v>
      </c>
      <c r="B17" s="11"/>
      <c r="C17" s="28">
        <v>331.51</v>
      </c>
      <c r="D17" s="28">
        <v>123.45</v>
      </c>
    </row>
    <row r="18" spans="1:5" ht="15.75" x14ac:dyDescent="0.25">
      <c r="A18" s="7" t="s">
        <v>52</v>
      </c>
      <c r="B18" s="11"/>
      <c r="C18" s="28">
        <v>1250.54</v>
      </c>
      <c r="D18" s="28">
        <v>1200</v>
      </c>
    </row>
    <row r="19" spans="1:5" ht="16.5" thickBot="1" x14ac:dyDescent="0.3">
      <c r="A19" s="7" t="s">
        <v>17</v>
      </c>
      <c r="B19" s="11"/>
      <c r="C19" s="28">
        <v>0</v>
      </c>
      <c r="D19" s="28">
        <v>0</v>
      </c>
    </row>
    <row r="20" spans="1:5" ht="17.25" thickTop="1" thickBot="1" x14ac:dyDescent="0.3">
      <c r="A20" s="7"/>
      <c r="B20" s="7"/>
      <c r="C20" s="30">
        <f>SUM(C17:C19)</f>
        <v>1582.05</v>
      </c>
      <c r="D20" s="30">
        <f>SUM(D17:D19)</f>
        <v>1323.45</v>
      </c>
    </row>
    <row r="21" spans="1:5" ht="17.25" thickTop="1" thickBot="1" x14ac:dyDescent="0.3">
      <c r="A21" s="7"/>
      <c r="B21" s="7"/>
      <c r="C21" s="29"/>
      <c r="D21" s="29"/>
    </row>
    <row r="22" spans="1:5" ht="16.5" thickBot="1" x14ac:dyDescent="0.3">
      <c r="A22" s="8" t="s">
        <v>2</v>
      </c>
      <c r="B22" s="7"/>
      <c r="C22" s="31">
        <f>C20+C14</f>
        <v>1747.74</v>
      </c>
      <c r="D22" s="31">
        <f>D20+D14</f>
        <v>1323.99</v>
      </c>
    </row>
    <row r="23" spans="1:5" ht="15.75" x14ac:dyDescent="0.25">
      <c r="A23" s="8"/>
      <c r="B23" s="7"/>
      <c r="C23" s="29"/>
      <c r="D23" s="29"/>
    </row>
    <row r="24" spans="1:5" ht="15.75" x14ac:dyDescent="0.25">
      <c r="A24" s="8" t="s">
        <v>18</v>
      </c>
      <c r="B24" s="12"/>
      <c r="C24" s="32"/>
      <c r="D24" s="32"/>
      <c r="E24" s="64"/>
    </row>
    <row r="25" spans="1:5" ht="8.25" customHeight="1" x14ac:dyDescent="0.25">
      <c r="C25" s="33"/>
      <c r="D25" s="33"/>
    </row>
    <row r="26" spans="1:5" ht="15.75" x14ac:dyDescent="0.25">
      <c r="A26" s="8" t="s">
        <v>19</v>
      </c>
      <c r="B26" s="7"/>
      <c r="C26" s="29"/>
      <c r="D26" s="29"/>
    </row>
    <row r="27" spans="1:5" ht="15.75" x14ac:dyDescent="0.25">
      <c r="A27" s="7" t="s">
        <v>62</v>
      </c>
      <c r="B27" s="7"/>
      <c r="C27" s="28">
        <f>D31</f>
        <v>1314.04</v>
      </c>
      <c r="D27" s="28">
        <v>10359.84</v>
      </c>
    </row>
    <row r="28" spans="1:5" ht="15.75" x14ac:dyDescent="0.25">
      <c r="A28" s="7" t="s">
        <v>12</v>
      </c>
      <c r="B28" s="7"/>
      <c r="C28" s="28">
        <f>+'1.Baten &amp; lasten 2023'!C28</f>
        <v>326.55000000000018</v>
      </c>
      <c r="D28">
        <v>409.33</v>
      </c>
    </row>
    <row r="29" spans="1:5" ht="15.75" x14ac:dyDescent="0.25">
      <c r="A29" s="7" t="s">
        <v>83</v>
      </c>
      <c r="B29" s="7"/>
      <c r="C29" s="57"/>
      <c r="D29" s="28">
        <v>-9980</v>
      </c>
    </row>
    <row r="30" spans="1:5" ht="17.25" customHeight="1" thickBot="1" x14ac:dyDescent="0.3">
      <c r="A30" s="47" t="s">
        <v>53</v>
      </c>
      <c r="B30" s="7"/>
      <c r="C30" s="57">
        <v>0</v>
      </c>
      <c r="D30" s="57">
        <v>524.87</v>
      </c>
    </row>
    <row r="31" spans="1:5" ht="17.25" thickTop="1" thickBot="1" x14ac:dyDescent="0.3">
      <c r="A31" s="7" t="s">
        <v>36</v>
      </c>
      <c r="B31" s="7"/>
      <c r="C31" s="30">
        <f>SUM(C27:C30)</f>
        <v>1640.5900000000001</v>
      </c>
      <c r="D31" s="30">
        <f>SUM(D27:D30)</f>
        <v>1314.04</v>
      </c>
    </row>
    <row r="32" spans="1:5" ht="9.75" customHeight="1" thickTop="1" x14ac:dyDescent="0.25">
      <c r="A32" s="7"/>
      <c r="B32" s="7"/>
      <c r="C32" s="29"/>
      <c r="D32" s="29"/>
    </row>
    <row r="33" spans="1:4" ht="15.75" x14ac:dyDescent="0.25">
      <c r="A33" s="8" t="s">
        <v>20</v>
      </c>
      <c r="B33" s="7"/>
      <c r="C33" s="29"/>
      <c r="D33" s="29"/>
    </row>
    <row r="34" spans="1:4" ht="15.75" x14ac:dyDescent="0.25">
      <c r="A34" s="7" t="s">
        <v>72</v>
      </c>
      <c r="B34" s="11"/>
      <c r="C34" s="28">
        <v>17.149999999999999</v>
      </c>
      <c r="D34" s="28">
        <v>9.9499999999999993</v>
      </c>
    </row>
    <row r="35" spans="1:4" ht="16.5" thickBot="1" x14ac:dyDescent="0.3">
      <c r="A35" s="7" t="s">
        <v>21</v>
      </c>
      <c r="B35" s="11"/>
      <c r="C35" s="28">
        <v>0</v>
      </c>
      <c r="D35" s="28">
        <v>0</v>
      </c>
    </row>
    <row r="36" spans="1:4" ht="17.25" thickTop="1" thickBot="1" x14ac:dyDescent="0.3">
      <c r="A36" s="7"/>
      <c r="B36" s="7"/>
      <c r="C36" s="30">
        <f>SUM(C34:C35)</f>
        <v>17.149999999999999</v>
      </c>
      <c r="D36" s="30">
        <f>SUM(D34:D35)</f>
        <v>9.9499999999999993</v>
      </c>
    </row>
    <row r="37" spans="1:4" ht="16.5" thickTop="1" x14ac:dyDescent="0.25">
      <c r="A37" s="8" t="s">
        <v>23</v>
      </c>
      <c r="B37" s="7"/>
      <c r="C37" s="29"/>
      <c r="D37" s="29"/>
    </row>
    <row r="38" spans="1:4" ht="15.75" x14ac:dyDescent="0.25">
      <c r="A38" s="7" t="s">
        <v>37</v>
      </c>
      <c r="B38" s="7"/>
      <c r="C38" s="28">
        <v>0</v>
      </c>
      <c r="D38" s="28">
        <v>0</v>
      </c>
    </row>
    <row r="39" spans="1:4" ht="15.75" x14ac:dyDescent="0.25">
      <c r="A39" s="7" t="s">
        <v>71</v>
      </c>
      <c r="B39" s="7"/>
      <c r="C39" s="28">
        <v>90</v>
      </c>
      <c r="D39" s="28">
        <v>0</v>
      </c>
    </row>
    <row r="40" spans="1:4" ht="16.5" thickBot="1" x14ac:dyDescent="0.3">
      <c r="A40" s="7" t="s">
        <v>54</v>
      </c>
      <c r="B40" s="7"/>
      <c r="C40" s="28">
        <v>0</v>
      </c>
      <c r="D40" s="28">
        <v>0</v>
      </c>
    </row>
    <row r="41" spans="1:4" ht="17.25" thickTop="1" thickBot="1" x14ac:dyDescent="0.3">
      <c r="A41" s="7"/>
      <c r="B41" s="7"/>
      <c r="C41" s="30">
        <f>SUM(C38:C40)</f>
        <v>90</v>
      </c>
      <c r="D41" s="30">
        <f>SUM(D38:D40)</f>
        <v>0</v>
      </c>
    </row>
    <row r="42" spans="1:4" ht="9.75" customHeight="1" thickTop="1" thickBot="1" x14ac:dyDescent="0.3">
      <c r="A42" s="7"/>
      <c r="C42" s="33"/>
      <c r="D42" s="33"/>
    </row>
    <row r="43" spans="1:4" ht="16.5" thickBot="1" x14ac:dyDescent="0.3">
      <c r="A43" s="8" t="s">
        <v>2</v>
      </c>
      <c r="B43" s="7"/>
      <c r="C43" s="31">
        <f>C36+C31+C41</f>
        <v>1747.7400000000002</v>
      </c>
      <c r="D43" s="31">
        <f>D36+D31+D41</f>
        <v>1323.99</v>
      </c>
    </row>
    <row r="44" spans="1:4" ht="15.75" x14ac:dyDescent="0.25">
      <c r="A44" s="7"/>
      <c r="B44" s="7"/>
      <c r="C44" s="26"/>
      <c r="D44" s="26"/>
    </row>
    <row r="45" spans="1:4" ht="15.75" x14ac:dyDescent="0.25">
      <c r="A45" s="7" t="s">
        <v>22</v>
      </c>
      <c r="B45" s="11"/>
      <c r="C45" s="52">
        <f>C43-C22</f>
        <v>0</v>
      </c>
      <c r="D45" s="52">
        <f>D43-D22</f>
        <v>0</v>
      </c>
    </row>
    <row r="46" spans="1:4" ht="9.75" customHeight="1" x14ac:dyDescent="0.25">
      <c r="A46" s="53"/>
      <c r="B46" s="7"/>
      <c r="C46" s="7"/>
      <c r="D46" s="7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view="pageLayout" workbookViewId="0"/>
  </sheetViews>
  <sheetFormatPr defaultColWidth="8.7109375" defaultRowHeight="15" x14ac:dyDescent="0.25"/>
  <cols>
    <col min="1" max="1" width="49" customWidth="1"/>
    <col min="2" max="2" width="9" customWidth="1"/>
    <col min="3" max="3" width="11.28515625" customWidth="1"/>
    <col min="4" max="5" width="9" customWidth="1"/>
  </cols>
  <sheetData>
    <row r="1" spans="1:5" ht="18.75" x14ac:dyDescent="0.3">
      <c r="A1" s="46" t="s">
        <v>0</v>
      </c>
      <c r="B1" s="19"/>
      <c r="C1" s="1"/>
      <c r="D1" s="1"/>
      <c r="E1" s="1"/>
    </row>
    <row r="3" spans="1:5" ht="15.75" x14ac:dyDescent="0.25">
      <c r="A3" s="16"/>
      <c r="B3" s="1"/>
      <c r="C3" s="1"/>
      <c r="D3" s="1"/>
      <c r="E3" s="1"/>
    </row>
    <row r="4" spans="1:5" ht="16.5" thickBot="1" x14ac:dyDescent="0.3">
      <c r="A4" s="16"/>
      <c r="B4" s="1"/>
      <c r="C4" s="1"/>
      <c r="D4" s="1"/>
      <c r="E4" s="1"/>
    </row>
    <row r="5" spans="1:5" ht="15.75" x14ac:dyDescent="0.25">
      <c r="A5" s="15"/>
      <c r="B5" s="90">
        <v>2024</v>
      </c>
      <c r="C5" s="90">
        <v>2023</v>
      </c>
      <c r="D5" s="144">
        <v>2022</v>
      </c>
      <c r="E5" s="145">
        <v>2022</v>
      </c>
    </row>
    <row r="6" spans="1:5" ht="15.75" x14ac:dyDescent="0.25">
      <c r="A6" s="15"/>
      <c r="B6" s="38" t="s">
        <v>26</v>
      </c>
      <c r="C6" s="38" t="s">
        <v>26</v>
      </c>
      <c r="D6" s="118" t="s">
        <v>27</v>
      </c>
      <c r="E6" s="119" t="s">
        <v>26</v>
      </c>
    </row>
    <row r="7" spans="1:5" x14ac:dyDescent="0.25">
      <c r="A7" s="18" t="s">
        <v>3</v>
      </c>
      <c r="B7" s="37"/>
      <c r="C7" s="37"/>
      <c r="D7" s="120"/>
      <c r="E7" s="121"/>
    </row>
    <row r="8" spans="1:5" ht="15.75" x14ac:dyDescent="0.25">
      <c r="A8" s="1" t="s">
        <v>44</v>
      </c>
      <c r="B8" s="55">
        <v>1700</v>
      </c>
      <c r="C8" s="55">
        <v>2000</v>
      </c>
      <c r="D8" s="122">
        <v>2000</v>
      </c>
      <c r="E8" s="123">
        <v>2120</v>
      </c>
    </row>
    <row r="9" spans="1:5" ht="15.75" x14ac:dyDescent="0.25">
      <c r="A9" s="1" t="s">
        <v>4</v>
      </c>
      <c r="B9" s="55">
        <v>0</v>
      </c>
      <c r="C9" s="55">
        <v>0</v>
      </c>
      <c r="D9" s="122">
        <v>0</v>
      </c>
      <c r="E9" s="123">
        <v>0</v>
      </c>
    </row>
    <row r="10" spans="1:5" ht="15.75" x14ac:dyDescent="0.25">
      <c r="A10" s="1" t="s">
        <v>79</v>
      </c>
      <c r="B10" s="55">
        <v>400</v>
      </c>
      <c r="C10" s="112" t="s">
        <v>80</v>
      </c>
      <c r="D10" s="112" t="s">
        <v>80</v>
      </c>
      <c r="E10" s="113" t="s">
        <v>80</v>
      </c>
    </row>
    <row r="11" spans="1:5" ht="15.75" x14ac:dyDescent="0.25">
      <c r="A11" s="1" t="s">
        <v>81</v>
      </c>
      <c r="B11" s="55">
        <v>500</v>
      </c>
      <c r="C11" s="55">
        <v>250</v>
      </c>
      <c r="D11" s="122">
        <v>258</v>
      </c>
      <c r="E11" s="123">
        <v>225</v>
      </c>
    </row>
    <row r="13" spans="1:5" ht="15.75" x14ac:dyDescent="0.25">
      <c r="A13" s="1" t="s">
        <v>5</v>
      </c>
      <c r="B13" s="55" t="s">
        <v>82</v>
      </c>
      <c r="C13" s="55">
        <v>500</v>
      </c>
      <c r="D13" s="122">
        <v>515</v>
      </c>
      <c r="E13" s="123">
        <v>0</v>
      </c>
    </row>
    <row r="14" spans="1:5" ht="16.5" thickBot="1" x14ac:dyDescent="0.3">
      <c r="A14" s="15" t="s">
        <v>33</v>
      </c>
      <c r="B14" s="67"/>
      <c r="C14" s="67"/>
      <c r="D14" s="143"/>
      <c r="E14" s="143"/>
    </row>
    <row r="15" spans="1:5" ht="17.25" thickTop="1" thickBot="1" x14ac:dyDescent="0.3">
      <c r="A15" s="15"/>
      <c r="B15" s="48">
        <f>SUM(B8:B13)</f>
        <v>2600</v>
      </c>
      <c r="C15" s="48">
        <f>SUM(C8:C13)</f>
        <v>2750</v>
      </c>
      <c r="D15" s="126">
        <f>SUM(D8:D13)</f>
        <v>2773</v>
      </c>
      <c r="E15" s="117">
        <f>SUM(E8:E13)</f>
        <v>2345</v>
      </c>
    </row>
    <row r="16" spans="1:5" ht="16.5" thickTop="1" x14ac:dyDescent="0.25">
      <c r="A16" s="15"/>
      <c r="B16" s="40"/>
      <c r="C16" s="40"/>
      <c r="D16" s="127"/>
      <c r="E16" s="128"/>
    </row>
    <row r="17" spans="1:5" ht="15.75" x14ac:dyDescent="0.25">
      <c r="A17" s="18" t="s">
        <v>6</v>
      </c>
      <c r="B17" s="39"/>
      <c r="C17" s="39"/>
      <c r="D17" s="124"/>
      <c r="E17" s="125"/>
    </row>
    <row r="18" spans="1:5" ht="15.75" x14ac:dyDescent="0.25">
      <c r="A18" s="1" t="s">
        <v>24</v>
      </c>
      <c r="B18" s="56">
        <v>800</v>
      </c>
      <c r="C18" s="56">
        <v>400</v>
      </c>
      <c r="D18" s="129">
        <v>66.709999999999994</v>
      </c>
      <c r="E18" s="130">
        <v>100</v>
      </c>
    </row>
    <row r="19" spans="1:5" ht="15.75" x14ac:dyDescent="0.25">
      <c r="A19" s="15" t="s">
        <v>45</v>
      </c>
      <c r="B19" s="56">
        <v>100</v>
      </c>
      <c r="C19" s="56">
        <v>100</v>
      </c>
      <c r="D19" s="129">
        <v>0</v>
      </c>
      <c r="E19" s="130">
        <v>250</v>
      </c>
    </row>
    <row r="20" spans="1:5" ht="15.75" x14ac:dyDescent="0.25">
      <c r="A20" s="15" t="s">
        <v>46</v>
      </c>
      <c r="B20" s="56">
        <v>500</v>
      </c>
      <c r="C20" s="56">
        <v>350</v>
      </c>
      <c r="D20" s="129">
        <v>449.68</v>
      </c>
      <c r="E20" s="130">
        <v>200</v>
      </c>
    </row>
    <row r="21" spans="1:5" ht="15.75" x14ac:dyDescent="0.25">
      <c r="A21" s="15" t="s">
        <v>7</v>
      </c>
      <c r="B21" s="56" t="s">
        <v>82</v>
      </c>
      <c r="C21" s="56">
        <v>500</v>
      </c>
      <c r="D21" s="129">
        <v>785.62</v>
      </c>
      <c r="E21" s="130">
        <v>100</v>
      </c>
    </row>
    <row r="22" spans="1:5" ht="15.75" x14ac:dyDescent="0.25">
      <c r="A22" s="15" t="s">
        <v>31</v>
      </c>
      <c r="B22" s="56">
        <v>0</v>
      </c>
      <c r="C22" s="56">
        <v>0</v>
      </c>
      <c r="D22" s="129">
        <v>0</v>
      </c>
      <c r="E22" s="130">
        <v>0</v>
      </c>
    </row>
    <row r="23" spans="1:5" ht="15.75" x14ac:dyDescent="0.25">
      <c r="A23" s="15" t="s">
        <v>30</v>
      </c>
      <c r="B23" s="56">
        <v>0</v>
      </c>
      <c r="C23" s="56">
        <v>50</v>
      </c>
      <c r="D23" s="129">
        <v>0</v>
      </c>
      <c r="E23" s="130">
        <v>400</v>
      </c>
    </row>
    <row r="24" spans="1:5" ht="15.75" x14ac:dyDescent="0.25">
      <c r="A24" s="1" t="s">
        <v>8</v>
      </c>
      <c r="B24" s="56">
        <v>650</v>
      </c>
      <c r="C24" s="56">
        <v>650</v>
      </c>
      <c r="D24" s="129">
        <v>615.15</v>
      </c>
      <c r="E24" s="130">
        <v>200</v>
      </c>
    </row>
    <row r="25" spans="1:5" ht="15.75" x14ac:dyDescent="0.25">
      <c r="A25" s="1" t="s">
        <v>25</v>
      </c>
      <c r="B25" s="56">
        <v>200</v>
      </c>
      <c r="C25" s="56"/>
      <c r="D25" s="129"/>
      <c r="E25" s="130"/>
    </row>
    <row r="26" spans="1:5" ht="15.75" x14ac:dyDescent="0.25">
      <c r="A26" s="1" t="s">
        <v>32</v>
      </c>
      <c r="B26" s="56">
        <v>250</v>
      </c>
      <c r="C26" s="56">
        <v>300</v>
      </c>
      <c r="D26" s="129">
        <v>297.81</v>
      </c>
      <c r="E26" s="130">
        <v>280</v>
      </c>
    </row>
    <row r="27" spans="1:5" ht="15.75" x14ac:dyDescent="0.25">
      <c r="A27" s="15" t="s">
        <v>9</v>
      </c>
      <c r="B27" s="56">
        <v>0</v>
      </c>
      <c r="C27" s="56">
        <v>0</v>
      </c>
      <c r="D27" s="129">
        <v>0</v>
      </c>
      <c r="E27" s="130">
        <v>0</v>
      </c>
    </row>
    <row r="28" spans="1:5" ht="16.5" thickBot="1" x14ac:dyDescent="0.3">
      <c r="A28" s="1"/>
      <c r="B28" s="41"/>
      <c r="C28" s="41"/>
      <c r="D28" s="131"/>
      <c r="E28" s="132"/>
    </row>
    <row r="29" spans="1:5" ht="17.25" thickTop="1" thickBot="1" x14ac:dyDescent="0.3">
      <c r="A29" s="15"/>
      <c r="B29" s="48">
        <f>SUM(B18:B28)</f>
        <v>2500</v>
      </c>
      <c r="C29" s="48">
        <f>SUM(C18:C28)</f>
        <v>2350</v>
      </c>
      <c r="D29" s="48">
        <f>SUM(D18:D28)</f>
        <v>2214.9699999999998</v>
      </c>
      <c r="E29" s="117">
        <f>SUM(E18:E28)</f>
        <v>1530</v>
      </c>
    </row>
    <row r="30" spans="1:5" ht="16.5" thickTop="1" thickBot="1" x14ac:dyDescent="0.3">
      <c r="B30" s="42"/>
      <c r="C30" s="42"/>
      <c r="D30" s="133"/>
      <c r="E30" s="134"/>
    </row>
    <row r="31" spans="1:5" ht="16.5" thickBot="1" x14ac:dyDescent="0.3">
      <c r="A31" s="16" t="s">
        <v>10</v>
      </c>
      <c r="B31" s="49">
        <f>B15-B29</f>
        <v>100</v>
      </c>
      <c r="C31" s="49">
        <f>C15-C29</f>
        <v>400</v>
      </c>
      <c r="D31" s="135">
        <f>D15-D29</f>
        <v>558.0300000000002</v>
      </c>
      <c r="E31" s="136">
        <f>E15-E29</f>
        <v>815</v>
      </c>
    </row>
    <row r="32" spans="1:5" ht="15.75" x14ac:dyDescent="0.25">
      <c r="A32" s="15"/>
      <c r="B32" s="43"/>
      <c r="C32" s="43"/>
      <c r="D32" s="137"/>
      <c r="E32" s="138"/>
    </row>
    <row r="33" spans="1:5" x14ac:dyDescent="0.25">
      <c r="A33" s="18" t="s">
        <v>28</v>
      </c>
      <c r="B33" s="37"/>
      <c r="C33" s="37"/>
      <c r="D33" s="120"/>
      <c r="E33" s="121"/>
    </row>
    <row r="34" spans="1:5" ht="15.75" x14ac:dyDescent="0.25">
      <c r="A34" s="15" t="s">
        <v>11</v>
      </c>
      <c r="B34" s="56">
        <v>0</v>
      </c>
      <c r="C34" s="56">
        <v>-150</v>
      </c>
      <c r="D34" s="129">
        <v>-128.69999999999999</v>
      </c>
      <c r="E34" s="130">
        <v>-200</v>
      </c>
    </row>
    <row r="35" spans="1:5" ht="15.75" x14ac:dyDescent="0.25">
      <c r="A35" s="17" t="s">
        <v>43</v>
      </c>
      <c r="B35" s="56">
        <v>0</v>
      </c>
      <c r="C35" s="56">
        <v>0</v>
      </c>
      <c r="D35" s="129">
        <v>-20</v>
      </c>
      <c r="E35" s="130"/>
    </row>
    <row r="36" spans="1:5" ht="16.5" thickBot="1" x14ac:dyDescent="0.3">
      <c r="A36" s="17"/>
      <c r="B36" s="44"/>
      <c r="C36" s="44"/>
      <c r="D36" s="139"/>
      <c r="E36" s="140"/>
    </row>
    <row r="37" spans="1:5" ht="17.25" thickTop="1" thickBot="1" x14ac:dyDescent="0.3">
      <c r="A37" s="15"/>
      <c r="B37" s="48">
        <f t="shared" ref="B37:C37" si="0">SUM(B34:B35)</f>
        <v>0</v>
      </c>
      <c r="C37" s="48">
        <f t="shared" si="0"/>
        <v>-150</v>
      </c>
      <c r="D37" s="126">
        <f t="shared" ref="D37:E37" si="1">SUM(D34:D35)</f>
        <v>-148.69999999999999</v>
      </c>
      <c r="E37" s="117">
        <f t="shared" si="1"/>
        <v>-200</v>
      </c>
    </row>
    <row r="38" spans="1:5" ht="17.25" thickTop="1" thickBot="1" x14ac:dyDescent="0.3">
      <c r="A38" s="15"/>
      <c r="B38" s="50"/>
      <c r="C38" s="50"/>
      <c r="D38" s="141"/>
      <c r="E38" s="142"/>
    </row>
    <row r="39" spans="1:5" ht="16.5" thickBot="1" x14ac:dyDescent="0.3">
      <c r="A39" s="2" t="s">
        <v>47</v>
      </c>
      <c r="B39" s="45">
        <f t="shared" ref="B39:C39" si="2">B31+B37</f>
        <v>100</v>
      </c>
      <c r="C39" s="45">
        <f t="shared" si="2"/>
        <v>250</v>
      </c>
      <c r="D39" s="45">
        <f t="shared" ref="D39:E39" si="3">D31+D37</f>
        <v>409.33000000000021</v>
      </c>
      <c r="E39" s="45">
        <f t="shared" si="3"/>
        <v>615</v>
      </c>
    </row>
    <row r="40" spans="1:5" ht="15.75" x14ac:dyDescent="0.25">
      <c r="A40" s="2"/>
      <c r="B40" s="98"/>
      <c r="C40" s="98"/>
      <c r="D40" s="116"/>
      <c r="E40" s="98"/>
    </row>
    <row r="41" spans="1:5" ht="15.75" x14ac:dyDescent="0.25">
      <c r="A41" s="16" t="s">
        <v>48</v>
      </c>
      <c r="B41" s="37"/>
      <c r="C41" s="37"/>
      <c r="D41" s="120"/>
      <c r="E41" s="121"/>
    </row>
    <row r="42" spans="1:5" ht="15.75" x14ac:dyDescent="0.25">
      <c r="A42" t="s">
        <v>49</v>
      </c>
      <c r="B42" s="56">
        <v>0</v>
      </c>
      <c r="C42" s="56">
        <v>0</v>
      </c>
      <c r="D42" s="115">
        <v>-9980</v>
      </c>
      <c r="E42" s="130">
        <v>0</v>
      </c>
    </row>
    <row r="43" spans="1:5" ht="16.5" thickBot="1" x14ac:dyDescent="0.3">
      <c r="B43" s="44"/>
      <c r="C43" s="44"/>
      <c r="D43" s="139"/>
      <c r="E43" s="140"/>
    </row>
    <row r="44" spans="1:5" ht="17.25" thickTop="1" thickBot="1" x14ac:dyDescent="0.3">
      <c r="A44" s="16" t="s">
        <v>12</v>
      </c>
      <c r="B44" s="48"/>
      <c r="C44" s="48"/>
      <c r="D44" s="114">
        <f>D39+D42</f>
        <v>-9570.67</v>
      </c>
      <c r="E44" s="117"/>
    </row>
    <row r="45" spans="1:5" ht="15.75" thickTop="1" x14ac:dyDescent="0.25"/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83429-8D58-4A06-B497-37F84864D785}">
  <dimension ref="A1:I31"/>
  <sheetViews>
    <sheetView view="pageLayout" zoomScaleNormal="100" workbookViewId="0"/>
  </sheetViews>
  <sheetFormatPr defaultRowHeight="15" x14ac:dyDescent="0.25"/>
  <cols>
    <col min="1" max="1" width="6.42578125" customWidth="1"/>
    <col min="2" max="2" width="10.42578125" customWidth="1"/>
    <col min="3" max="3" width="35.85546875" customWidth="1"/>
    <col min="4" max="4" width="13.42578125" customWidth="1"/>
    <col min="5" max="5" width="1.85546875" customWidth="1"/>
    <col min="6" max="6" width="1" customWidth="1"/>
    <col min="7" max="7" width="8.85546875" customWidth="1"/>
    <col min="8" max="8" width="8.7109375" customWidth="1"/>
    <col min="9" max="9" width="1" customWidth="1"/>
    <col min="10" max="10" width="1.5703125" customWidth="1"/>
  </cols>
  <sheetData>
    <row r="1" spans="1:9" ht="18.75" x14ac:dyDescent="0.3">
      <c r="C1" s="96" t="s">
        <v>0</v>
      </c>
    </row>
    <row r="2" spans="1:9" ht="18.75" x14ac:dyDescent="0.3">
      <c r="C2" s="96"/>
    </row>
    <row r="5" spans="1:9" ht="15.75" thickBot="1" x14ac:dyDescent="0.3"/>
    <row r="6" spans="1:9" ht="23.25" x14ac:dyDescent="0.25">
      <c r="A6" s="58" t="s">
        <v>66</v>
      </c>
      <c r="B6" s="59"/>
      <c r="C6" s="59"/>
      <c r="D6" s="59"/>
      <c r="E6" s="68"/>
      <c r="F6" s="73"/>
      <c r="G6" s="94">
        <v>2023</v>
      </c>
      <c r="H6" s="94">
        <v>2024</v>
      </c>
      <c r="I6" s="74"/>
    </row>
    <row r="7" spans="1:9" ht="23.25" x14ac:dyDescent="0.25">
      <c r="A7" s="59"/>
      <c r="B7" s="59"/>
      <c r="C7" s="59"/>
      <c r="D7" s="59"/>
      <c r="E7" s="68"/>
      <c r="F7" s="75"/>
      <c r="I7" s="76"/>
    </row>
    <row r="8" spans="1:9" ht="20.25" hidden="1" x14ac:dyDescent="0.25">
      <c r="A8" s="95">
        <v>214</v>
      </c>
      <c r="B8" s="60"/>
      <c r="C8" s="61"/>
      <c r="D8" s="99"/>
      <c r="E8" s="100"/>
      <c r="F8" s="101"/>
      <c r="G8" s="102"/>
      <c r="H8" s="103"/>
      <c r="I8" s="76"/>
    </row>
    <row r="9" spans="1:9" ht="20.25" hidden="1" x14ac:dyDescent="0.25">
      <c r="A9" s="95">
        <v>214</v>
      </c>
      <c r="B9" s="60"/>
      <c r="C9" s="61"/>
      <c r="D9" s="99"/>
      <c r="E9" s="100"/>
      <c r="F9" s="101"/>
      <c r="G9" s="102"/>
      <c r="H9" s="103"/>
      <c r="I9" s="76"/>
    </row>
    <row r="10" spans="1:9" ht="20.25" hidden="1" x14ac:dyDescent="0.25">
      <c r="A10" s="95">
        <v>214</v>
      </c>
      <c r="B10" s="60"/>
      <c r="C10" s="61"/>
      <c r="D10" s="99"/>
      <c r="E10" s="100"/>
      <c r="F10" s="101"/>
      <c r="G10" s="102"/>
      <c r="H10" s="103"/>
      <c r="I10" s="76"/>
    </row>
    <row r="11" spans="1:9" ht="20.100000000000001" hidden="1" customHeight="1" x14ac:dyDescent="0.25">
      <c r="A11" s="95">
        <v>214</v>
      </c>
      <c r="B11" s="60"/>
      <c r="C11" s="61"/>
      <c r="D11" s="99"/>
      <c r="E11" s="104"/>
      <c r="F11" s="105"/>
      <c r="G11" s="102"/>
      <c r="H11" s="103"/>
      <c r="I11" s="76"/>
    </row>
    <row r="12" spans="1:9" ht="20.100000000000001" hidden="1" customHeight="1" x14ac:dyDescent="0.25">
      <c r="A12" s="95">
        <v>214</v>
      </c>
      <c r="B12" s="60"/>
      <c r="C12" s="61"/>
      <c r="D12" s="99"/>
      <c r="E12" s="106"/>
      <c r="F12" s="107"/>
      <c r="G12" s="103"/>
      <c r="H12" s="102"/>
      <c r="I12" s="76"/>
    </row>
    <row r="13" spans="1:9" ht="20.25" hidden="1" x14ac:dyDescent="0.25">
      <c r="A13" s="95">
        <v>214</v>
      </c>
      <c r="B13" s="60"/>
      <c r="C13" s="61"/>
      <c r="D13" s="99"/>
      <c r="E13" s="106"/>
      <c r="F13" s="107"/>
      <c r="G13" s="103"/>
      <c r="H13" s="102"/>
      <c r="I13" s="76"/>
    </row>
    <row r="14" spans="1:9" ht="20.25" hidden="1" x14ac:dyDescent="0.25">
      <c r="A14" s="95">
        <v>214</v>
      </c>
      <c r="B14" s="60"/>
      <c r="C14" s="61"/>
      <c r="D14" s="99"/>
      <c r="E14" s="106"/>
      <c r="F14" s="107"/>
      <c r="G14" s="103"/>
      <c r="H14" s="102"/>
      <c r="I14" s="76"/>
    </row>
    <row r="15" spans="1:9" ht="20.25" hidden="1" x14ac:dyDescent="0.25">
      <c r="A15" s="95">
        <v>214</v>
      </c>
      <c r="B15" s="60"/>
      <c r="C15" s="61"/>
      <c r="D15" s="99"/>
      <c r="E15" s="106"/>
      <c r="F15" s="107"/>
      <c r="G15" s="103"/>
      <c r="H15" s="102"/>
      <c r="I15" s="76"/>
    </row>
    <row r="16" spans="1:9" ht="20.25" hidden="1" x14ac:dyDescent="0.25">
      <c r="A16" s="95">
        <v>214</v>
      </c>
      <c r="B16" s="60"/>
      <c r="C16" s="61"/>
      <c r="D16" s="99"/>
      <c r="E16" s="106"/>
      <c r="F16" s="107"/>
      <c r="G16" s="103"/>
      <c r="H16" s="102"/>
      <c r="I16" s="76"/>
    </row>
    <row r="17" spans="1:9" ht="20.25" x14ac:dyDescent="0.25">
      <c r="A17" s="95">
        <v>214</v>
      </c>
      <c r="B17" s="60">
        <v>45218</v>
      </c>
      <c r="C17" s="61" t="s">
        <v>67</v>
      </c>
      <c r="D17" s="99">
        <v>118.8</v>
      </c>
      <c r="E17" s="106"/>
      <c r="F17" s="107"/>
      <c r="G17" s="103">
        <v>118.8</v>
      </c>
      <c r="H17" s="102"/>
      <c r="I17" s="76"/>
    </row>
    <row r="18" spans="1:9" ht="15.75" thickBot="1" x14ac:dyDescent="0.3">
      <c r="A18" s="83"/>
      <c r="B18" s="83"/>
      <c r="C18" s="83"/>
      <c r="D18" s="84"/>
      <c r="E18" s="69"/>
      <c r="F18" s="77"/>
      <c r="I18" s="76"/>
    </row>
    <row r="19" spans="1:9" ht="20.25" thickTop="1" thickBot="1" x14ac:dyDescent="0.35">
      <c r="C19" s="23"/>
      <c r="E19" s="70"/>
      <c r="F19" s="78"/>
      <c r="G19" s="108">
        <f>SUM(G12:G18)</f>
        <v>118.8</v>
      </c>
      <c r="H19" s="108">
        <f>SUM(H8:H11)</f>
        <v>0</v>
      </c>
      <c r="I19" s="76"/>
    </row>
    <row r="20" spans="1:9" ht="20.25" thickTop="1" thickBot="1" x14ac:dyDescent="0.35">
      <c r="C20" s="85" t="s">
        <v>41</v>
      </c>
      <c r="D20" s="63">
        <f>SUM(D7:D18)</f>
        <v>118.8</v>
      </c>
      <c r="F20" s="79"/>
      <c r="G20" s="146">
        <f>H19+G19</f>
        <v>118.8</v>
      </c>
      <c r="H20" s="146"/>
      <c r="I20" s="76"/>
    </row>
    <row r="21" spans="1:9" ht="7.5" customHeight="1" thickTop="1" thickBot="1" x14ac:dyDescent="0.3">
      <c r="F21" s="80"/>
      <c r="G21" s="81"/>
      <c r="H21" s="81"/>
      <c r="I21" s="82"/>
    </row>
    <row r="23" spans="1:9" ht="21" x14ac:dyDescent="0.35">
      <c r="B23" s="88" t="s">
        <v>34</v>
      </c>
      <c r="C23" s="51"/>
    </row>
    <row r="24" spans="1:9" ht="15.75" x14ac:dyDescent="0.25">
      <c r="B24" s="66" t="s">
        <v>40</v>
      </c>
      <c r="C24" s="86"/>
      <c r="D24" s="62">
        <v>0</v>
      </c>
      <c r="E24" s="65"/>
      <c r="F24" s="65"/>
    </row>
    <row r="25" spans="1:9" ht="16.5" thickBot="1" x14ac:dyDescent="0.3">
      <c r="B25" s="66" t="s">
        <v>55</v>
      </c>
      <c r="C25" s="86"/>
      <c r="D25" s="62">
        <v>0</v>
      </c>
      <c r="E25" s="71"/>
      <c r="F25" s="71"/>
    </row>
    <row r="26" spans="1:9" ht="20.25" thickTop="1" thickBot="1" x14ac:dyDescent="0.35">
      <c r="C26" s="93" t="s">
        <v>56</v>
      </c>
      <c r="D26" s="63">
        <f>SUM(D24:D25)</f>
        <v>0</v>
      </c>
      <c r="F26" s="65"/>
      <c r="G26" s="65"/>
    </row>
    <row r="27" spans="1:9" ht="17.25" thickTop="1" thickBot="1" x14ac:dyDescent="0.3">
      <c r="C27" s="51"/>
      <c r="D27" s="65"/>
      <c r="E27" s="65"/>
      <c r="F27" s="65"/>
    </row>
    <row r="28" spans="1:9" ht="22.5" thickTop="1" thickBot="1" x14ac:dyDescent="0.4">
      <c r="B28" s="88" t="s">
        <v>35</v>
      </c>
      <c r="C28" s="51"/>
      <c r="D28" s="63">
        <f>D20</f>
        <v>118.8</v>
      </c>
      <c r="E28" s="72"/>
      <c r="F28" s="72"/>
    </row>
    <row r="29" spans="1:9" ht="16.5" thickTop="1" thickBot="1" x14ac:dyDescent="0.3">
      <c r="B29" s="20"/>
      <c r="C29" s="51"/>
      <c r="D29" s="87"/>
      <c r="E29" s="72"/>
      <c r="F29" s="72"/>
    </row>
    <row r="30" spans="1:9" ht="22.5" thickTop="1" thickBot="1" x14ac:dyDescent="0.35">
      <c r="B30" s="89" t="s">
        <v>42</v>
      </c>
      <c r="C30" s="86"/>
      <c r="D30" s="63">
        <f>D26-D28</f>
        <v>-118.8</v>
      </c>
      <c r="E30" s="72"/>
      <c r="F30" s="72"/>
    </row>
    <row r="31" spans="1:9" ht="15.75" thickTop="1" x14ac:dyDescent="0.25">
      <c r="B31" s="51"/>
      <c r="C31" s="51"/>
    </row>
  </sheetData>
  <mergeCells count="1">
    <mergeCell ref="G20:H20"/>
  </mergeCells>
  <conditionalFormatting sqref="D11">
    <cfRule type="cellIs" dxfId="4" priority="3" stopIfTrue="1" operator="lessThan">
      <formula>0</formula>
    </cfRule>
  </conditionalFormatting>
  <conditionalFormatting sqref="D24:D25">
    <cfRule type="cellIs" dxfId="3" priority="2" stopIfTrue="1" operator="lessThan">
      <formula>0</formula>
    </cfRule>
  </conditionalFormatting>
  <conditionalFormatting sqref="D8:F10">
    <cfRule type="cellIs" dxfId="2" priority="17" stopIfTrue="1" operator="lessThan">
      <formula>0</formula>
    </cfRule>
  </conditionalFormatting>
  <conditionalFormatting sqref="D12:G17">
    <cfRule type="cellIs" dxfId="1" priority="7" stopIfTrue="1" operator="lessThan">
      <formula>0</formula>
    </cfRule>
  </conditionalFormatting>
  <conditionalFormatting sqref="H8:H11">
    <cfRule type="cellIs" dxfId="0" priority="1" stopIfTrue="1" operator="lessThan">
      <formula>0</formula>
    </cfRule>
  </conditionalFormatting>
  <pageMargins left="0.70866141732283472" right="0.23622047244094491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inhoudsopgave</vt:lpstr>
      <vt:lpstr>1.Baten &amp; lasten 2023</vt:lpstr>
      <vt:lpstr>2.Balans 2023</vt:lpstr>
      <vt:lpstr>3.Begroting 2023</vt:lpstr>
      <vt:lpstr>4.FIEN PRIJS 23-24</vt:lpstr>
      <vt:lpstr>'1.Baten &amp; lasten 2023'!Afdrukbereik</vt:lpstr>
      <vt:lpstr>'2.Balans 2023'!Afdrukbereik</vt:lpstr>
      <vt:lpstr>'3.Begroting 2023'!Afdrukbereik</vt:lpstr>
      <vt:lpstr>'4.FIEN PRIJS 23-24'!Afdrukbereik</vt:lpstr>
      <vt:lpstr>inhoudsopgave!Afdrukbereik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nieuw</dc:creator>
  <cp:lastModifiedBy>gjare</cp:lastModifiedBy>
  <cp:lastPrinted>2023-03-30T10:38:05Z</cp:lastPrinted>
  <dcterms:created xsi:type="dcterms:W3CDTF">2016-04-12T12:24:59Z</dcterms:created>
  <dcterms:modified xsi:type="dcterms:W3CDTF">2024-03-18T22:57:13Z</dcterms:modified>
</cp:coreProperties>
</file>